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nibc-my.sharepoint.com/personal/niblis_nibc_com/Documents/Downloads/"/>
    </mc:Choice>
  </mc:AlternateContent>
  <xr:revisionPtr revIDLastSave="1" documentId="13_ncr:1_{2F87BCAE-1784-CD42-B5F7-E7ED9B02DF48}" xr6:coauthVersionLast="47" xr6:coauthVersionMax="47" xr10:uidLastSave="{75CCC44C-BA05-4524-9091-5162A5841FA1}"/>
  <workbookProtection workbookAlgorithmName="SHA-512" workbookHashValue="CrzaJV4LPtc0Y16ch5WI6XniB7YZoeEumi7+KZPNkivU6tuxqM9UF2kKzgbktpnKH6rCGfGPwESL2vneQ1mBzg==" workbookSaltValue="E+A+TBhfm/ORjL2FsDaeTQ==" workbookSpinCount="100000" lockStructure="1"/>
  <bookViews>
    <workbookView xWindow="-16185" yWindow="-16320" windowWidth="29040" windowHeight="15840" xr2:uid="{93B7A402-ACE8-4ED8-96CF-59EB4238A4C7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1" l="1"/>
  <c r="C5" i="1" l="1"/>
  <c r="C12" i="1" s="1"/>
  <c r="F12" i="1" s="1"/>
  <c r="G12" i="1" s="1"/>
  <c r="C4" i="1"/>
  <c r="C7" i="1" s="1"/>
  <c r="C13" i="1" l="1"/>
  <c r="D13" i="1" l="1"/>
  <c r="D41" i="1"/>
  <c r="D33" i="1"/>
  <c r="D25" i="1"/>
  <c r="D17" i="1"/>
  <c r="D40" i="1"/>
  <c r="D36" i="1"/>
  <c r="D32" i="1"/>
  <c r="D28" i="1"/>
  <c r="D24" i="1"/>
  <c r="D20" i="1"/>
  <c r="D16" i="1"/>
  <c r="E13" i="1"/>
  <c r="D39" i="1"/>
  <c r="D35" i="1"/>
  <c r="D31" i="1"/>
  <c r="D23" i="1"/>
  <c r="D15" i="1"/>
  <c r="D27" i="1"/>
  <c r="D19" i="1"/>
  <c r="D42" i="1"/>
  <c r="D38" i="1"/>
  <c r="D34" i="1"/>
  <c r="D30" i="1"/>
  <c r="D26" i="1"/>
  <c r="D22" i="1"/>
  <c r="D18" i="1"/>
  <c r="D14" i="1"/>
  <c r="D37" i="1"/>
  <c r="D29" i="1"/>
  <c r="D21" i="1"/>
  <c r="F13" i="1"/>
  <c r="G13" i="1" s="1"/>
  <c r="H13" i="1" s="1"/>
  <c r="E14" i="1" l="1"/>
  <c r="C14" i="1"/>
  <c r="F14" i="1" s="1"/>
  <c r="G14" i="1" s="1"/>
  <c r="H14" i="1" s="1"/>
  <c r="D43" i="1"/>
  <c r="C15" i="1" l="1"/>
  <c r="F15" i="1" s="1"/>
  <c r="G15" i="1" s="1"/>
  <c r="H15" i="1" s="1"/>
  <c r="E15" i="1"/>
  <c r="E16" i="1" l="1"/>
  <c r="C16" i="1"/>
  <c r="F16" i="1" s="1"/>
  <c r="G16" i="1" s="1"/>
  <c r="H16" i="1" s="1"/>
  <c r="E17" i="1" l="1"/>
  <c r="C17" i="1"/>
  <c r="F17" i="1" s="1"/>
  <c r="G17" i="1" s="1"/>
  <c r="H17" i="1" s="1"/>
  <c r="E18" i="1" l="1"/>
  <c r="C18" i="1"/>
  <c r="F18" i="1" s="1"/>
  <c r="G18" i="1" s="1"/>
  <c r="H18" i="1" s="1"/>
  <c r="E19" i="1" l="1"/>
  <c r="C19" i="1"/>
  <c r="F19" i="1" s="1"/>
  <c r="G19" i="1" s="1"/>
  <c r="H19" i="1" s="1"/>
  <c r="E20" i="1" l="1"/>
  <c r="C20" i="1"/>
  <c r="F20" i="1" s="1"/>
  <c r="G20" i="1" s="1"/>
  <c r="H20" i="1" s="1"/>
  <c r="E21" i="1" l="1"/>
  <c r="C21" i="1"/>
  <c r="F21" i="1" s="1"/>
  <c r="G21" i="1" s="1"/>
  <c r="H21" i="1" s="1"/>
  <c r="E22" i="1" l="1"/>
  <c r="C22" i="1"/>
  <c r="F22" i="1" s="1"/>
  <c r="G22" i="1" s="1"/>
  <c r="H22" i="1" s="1"/>
  <c r="E23" i="1" l="1"/>
  <c r="C23" i="1"/>
  <c r="F23" i="1" s="1"/>
  <c r="G23" i="1" s="1"/>
  <c r="H23" i="1" s="1"/>
  <c r="E24" i="1" l="1"/>
  <c r="C24" i="1"/>
  <c r="F24" i="1" s="1"/>
  <c r="G24" i="1" s="1"/>
  <c r="H24" i="1" s="1"/>
  <c r="E25" i="1" l="1"/>
  <c r="C25" i="1"/>
  <c r="F25" i="1" s="1"/>
  <c r="G25" i="1" s="1"/>
  <c r="H25" i="1" s="1"/>
  <c r="E26" i="1" l="1"/>
  <c r="C26" i="1"/>
  <c r="F26" i="1" s="1"/>
  <c r="G26" i="1" s="1"/>
  <c r="H26" i="1" s="1"/>
  <c r="E27" i="1" l="1"/>
  <c r="C27" i="1"/>
  <c r="F27" i="1" s="1"/>
  <c r="G27" i="1" s="1"/>
  <c r="H27" i="1" s="1"/>
  <c r="E28" i="1" l="1"/>
  <c r="C28" i="1"/>
  <c r="F28" i="1" s="1"/>
  <c r="G28" i="1" s="1"/>
  <c r="H28" i="1" s="1"/>
  <c r="E29" i="1" l="1"/>
  <c r="C29" i="1"/>
  <c r="F29" i="1" s="1"/>
  <c r="G29" i="1" s="1"/>
  <c r="H29" i="1" s="1"/>
  <c r="E30" i="1" l="1"/>
  <c r="C30" i="1"/>
  <c r="F30" i="1" s="1"/>
  <c r="G30" i="1" s="1"/>
  <c r="H30" i="1" s="1"/>
  <c r="E31" i="1" l="1"/>
  <c r="C31" i="1"/>
  <c r="F31" i="1" s="1"/>
  <c r="G31" i="1" s="1"/>
  <c r="H31" i="1" s="1"/>
  <c r="E32" i="1" l="1"/>
  <c r="C32" i="1"/>
  <c r="F32" i="1" s="1"/>
  <c r="G32" i="1" s="1"/>
  <c r="H32" i="1" s="1"/>
  <c r="E33" i="1" l="1"/>
  <c r="C33" i="1"/>
  <c r="F33" i="1" s="1"/>
  <c r="G33" i="1" s="1"/>
  <c r="H33" i="1" s="1"/>
  <c r="E34" i="1" l="1"/>
  <c r="C34" i="1"/>
  <c r="F34" i="1" s="1"/>
  <c r="G34" i="1" s="1"/>
  <c r="H34" i="1" s="1"/>
  <c r="E35" i="1" l="1"/>
  <c r="C35" i="1"/>
  <c r="F35" i="1" s="1"/>
  <c r="G35" i="1" s="1"/>
  <c r="H35" i="1" s="1"/>
  <c r="E36" i="1" l="1"/>
  <c r="C36" i="1"/>
  <c r="F36" i="1" s="1"/>
  <c r="G36" i="1" s="1"/>
  <c r="H36" i="1" s="1"/>
  <c r="E37" i="1" l="1"/>
  <c r="C37" i="1"/>
  <c r="F37" i="1" s="1"/>
  <c r="G37" i="1" s="1"/>
  <c r="H37" i="1" s="1"/>
  <c r="E38" i="1" l="1"/>
  <c r="C38" i="1"/>
  <c r="F38" i="1" s="1"/>
  <c r="G38" i="1" s="1"/>
  <c r="H38" i="1" s="1"/>
  <c r="E39" i="1" l="1"/>
  <c r="C39" i="1"/>
  <c r="F39" i="1" s="1"/>
  <c r="G39" i="1" s="1"/>
  <c r="H39" i="1" s="1"/>
  <c r="E40" i="1" l="1"/>
  <c r="C40" i="1"/>
  <c r="F40" i="1" s="1"/>
  <c r="G40" i="1" s="1"/>
  <c r="H40" i="1" s="1"/>
  <c r="E41" i="1" l="1"/>
  <c r="C41" i="1"/>
  <c r="F41" i="1" s="1"/>
  <c r="G41" i="1" s="1"/>
  <c r="H41" i="1" s="1"/>
  <c r="E42" i="1" l="1"/>
  <c r="C42" i="1"/>
  <c r="F42" i="1" s="1"/>
  <c r="G42" i="1" s="1"/>
  <c r="H42" i="1" s="1"/>
  <c r="H43" i="1" s="1"/>
</calcChain>
</file>

<file path=xl/sharedStrings.xml><?xml version="1.0" encoding="utf-8"?>
<sst xmlns="http://schemas.openxmlformats.org/spreadsheetml/2006/main" count="17" uniqueCount="13">
  <si>
    <t>Maarktwaarde / Koopsom</t>
  </si>
  <si>
    <t>Eigen middelen</t>
  </si>
  <si>
    <t>Aflossingvrij</t>
  </si>
  <si>
    <t>Lineair</t>
  </si>
  <si>
    <t>Totaal</t>
  </si>
  <si>
    <t>Rekensheet</t>
  </si>
  <si>
    <t>Rente</t>
  </si>
  <si>
    <t>Aflossing</t>
  </si>
  <si>
    <t>Restant hoofdsom</t>
  </si>
  <si>
    <t>Jaarlijks</t>
  </si>
  <si>
    <t>Mandelijks</t>
  </si>
  <si>
    <t>Totaal per maand</t>
  </si>
  <si>
    <t>* Aan bovenstaande berekening kunnen geen rechten worden ontleend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</si>
</sst>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_-* #,##0.00\ &quot;€&quot;_-;\-* #,##0.00\ &quot;€&quot;_-;_-* &quot;-&quot;??\ &quot;€&quot;_-;_-@_-"/>
  </numFmts>
  <fonts count="17">
    <font>
      <sz val="10"/>
      <color rgb="FF27242C"/>
      <name val="Inte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817D86"/>
      <name val="Inter"/>
    </font>
    <font>
      <b/>
      <sz val="14"/>
      <color rgb="FF27242C"/>
      <name val="Inter"/>
    </font>
    <font>
      <b/>
      <sz val="10"/>
      <color rgb="FF27242C"/>
      <name val="Inter"/>
    </font>
    <font>
      <u/>
      <sz val="10"/>
      <color rgb="FF00A2FF"/>
      <name val="Inter"/>
    </font>
    <font>
      <sz val="10"/>
      <color rgb="FF27242C"/>
      <name val="Inter"/>
    </font>
    <font>
      <i/>
      <sz val="10"/>
      <color rgb="FF817D86"/>
      <name val="Inter"/>
    </font>
    <font>
      <b/>
      <sz val="16"/>
      <color rgb="FF27242C"/>
      <name val="Inter"/>
    </font>
    <font>
      <sz val="18"/>
      <color rgb="FF27242C"/>
      <name val="Inter"/>
    </font>
    <font>
      <sz val="10"/>
      <color rgb="FFFF0000"/>
      <name val="Inter"/>
    </font>
    <font>
      <sz val="10"/>
      <color rgb="FF08442A"/>
      <name val="Inter"/>
    </font>
    <font>
      <sz val="10"/>
      <color rgb="FF6F0616"/>
      <name val="Inter"/>
    </font>
    <font>
      <sz val="10"/>
      <color rgb="FF692F02"/>
      <name val="Inter"/>
    </font>
    <font>
      <sz val="10"/>
      <color rgb="FF00A2FF"/>
      <name val="Inter"/>
    </font>
    <font>
      <b/>
      <sz val="10"/>
      <color theme="0"/>
      <name val="Inte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AEE2FF"/>
      </patternFill>
    </fill>
    <fill>
      <patternFill patternType="solid">
        <fgColor rgb="FFF2F1F3"/>
      </patternFill>
    </fill>
    <fill>
      <patternFill patternType="solid">
        <fgColor rgb="FFDAF6E8"/>
      </patternFill>
    </fill>
    <fill>
      <patternFill patternType="solid">
        <fgColor rgb="FFFDDDE2"/>
      </patternFill>
    </fill>
    <fill>
      <patternFill patternType="solid">
        <fgColor rgb="FFFFE5D1"/>
      </patternFill>
    </fill>
    <fill>
      <patternFill patternType="solid">
        <fgColor rgb="FF817D86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rgb="FF00A2FF"/>
      </left>
      <right style="medium">
        <color rgb="FF00A2FF"/>
      </right>
      <top style="medium">
        <color rgb="FF00A2FF"/>
      </top>
      <bottom style="medium">
        <color rgb="FF00A2FF"/>
      </bottom>
      <diagonal/>
    </border>
    <border>
      <left/>
      <right/>
      <top style="medium">
        <color rgb="FF27242C"/>
      </top>
      <bottom style="medium">
        <color rgb="FF3F3F3F"/>
      </bottom>
      <diagonal/>
    </border>
    <border>
      <left/>
      <right/>
      <top/>
      <bottom style="thin">
        <color rgb="FF817D86"/>
      </bottom>
      <diagonal/>
    </border>
    <border>
      <left/>
      <right/>
      <top/>
      <bottom style="medium">
        <color rgb="FF27242C"/>
      </bottom>
      <diagonal/>
    </border>
    <border>
      <left/>
      <right/>
      <top style="medium">
        <color rgb="FF3F3F3F"/>
      </top>
      <bottom/>
      <diagonal/>
    </border>
    <border>
      <left/>
      <right/>
      <top style="thin">
        <color rgb="FF817D86"/>
      </top>
      <bottom style="thin">
        <color rgb="FF817D86"/>
      </bottom>
      <diagonal/>
    </border>
    <border>
      <left/>
      <right/>
      <top style="thin">
        <color rgb="FF817D86"/>
      </top>
      <bottom/>
      <diagonal/>
    </border>
    <border>
      <left/>
      <right/>
      <top/>
      <bottom style="double">
        <color rgb="FF00A2FF"/>
      </bottom>
      <diagonal/>
    </border>
    <border>
      <left style="double">
        <color rgb="FF27242C"/>
      </left>
      <right style="double">
        <color rgb="FF27242C"/>
      </right>
      <top style="double">
        <color rgb="FF27242C"/>
      </top>
      <bottom style="double">
        <color rgb="FF27242C"/>
      </bottom>
      <diagonal/>
    </border>
  </borders>
  <cellStyleXfs count="21">
    <xf numFmtId="0" fontId="0" fillId="0" borderId="0">
      <alignment vertical="center"/>
    </xf>
    <xf numFmtId="0" fontId="6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5" applyNumberFormat="0" applyFill="0" applyProtection="0">
      <alignment vertical="center"/>
    </xf>
    <xf numFmtId="0" fontId="4" fillId="0" borderId="0" applyNumberFormat="0" applyFill="0" applyAlignment="0" applyProtection="0"/>
    <xf numFmtId="0" fontId="5" fillId="0" borderId="0" applyNumberFormat="0" applyFill="0" applyProtection="0">
      <alignment vertical="center"/>
    </xf>
    <xf numFmtId="0" fontId="3" fillId="0" borderId="4" applyNumberFormat="0" applyFill="0" applyProtection="0">
      <alignment vertical="center"/>
    </xf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7" fillId="4" borderId="2" applyNumberFormat="0" applyProtection="0">
      <alignment vertical="center"/>
    </xf>
    <xf numFmtId="0" fontId="5" fillId="5" borderId="3" applyNumberFormat="0" applyProtection="0">
      <alignment vertical="center"/>
    </xf>
    <xf numFmtId="0" fontId="3" fillId="5" borderId="0" applyNumberFormat="0" applyAlignment="0" applyProtection="0"/>
    <xf numFmtId="0" fontId="15" fillId="0" borderId="9" applyNumberFormat="0" applyFill="0" applyAlignment="0" applyProtection="0"/>
    <xf numFmtId="0" fontId="16" fillId="9" borderId="10" applyNumberFormat="0" applyAlignment="0" applyProtection="0"/>
    <xf numFmtId="0" fontId="11" fillId="0" borderId="0" applyNumberFormat="0" applyFill="0" applyBorder="0" applyAlignment="0" applyProtection="0"/>
    <xf numFmtId="0" fontId="7" fillId="2" borderId="1" applyNumberFormat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Protection="0">
      <alignment vertical="center"/>
    </xf>
    <xf numFmtId="0" fontId="1" fillId="3" borderId="0" applyNumberFormat="0" applyBorder="0" applyAlignment="0" applyProtection="0"/>
  </cellStyleXfs>
  <cellXfs count="27">
    <xf numFmtId="0" fontId="0" fillId="0" borderId="0" xfId="0">
      <alignment vertical="center"/>
    </xf>
    <xf numFmtId="0" fontId="0" fillId="0" borderId="0" xfId="0" applyBorder="1">
      <alignment vertical="center"/>
    </xf>
    <xf numFmtId="44" fontId="0" fillId="0" borderId="0" xfId="0" applyNumberFormat="1" applyBorder="1">
      <alignment vertical="center"/>
    </xf>
    <xf numFmtId="0" fontId="5" fillId="5" borderId="3" xfId="12">
      <alignment vertical="center"/>
    </xf>
    <xf numFmtId="9" fontId="5" fillId="5" borderId="3" xfId="12" applyNumberFormat="1">
      <alignment vertical="center"/>
    </xf>
    <xf numFmtId="164" fontId="5" fillId="5" borderId="3" xfId="12" applyNumberFormat="1">
      <alignment vertical="center"/>
    </xf>
    <xf numFmtId="10" fontId="7" fillId="4" borderId="2" xfId="11" applyNumberFormat="1" applyProtection="1">
      <alignment vertical="center"/>
      <protection locked="0"/>
    </xf>
    <xf numFmtId="164" fontId="7" fillId="4" borderId="2" xfId="11" applyNumberFormat="1" applyProtection="1">
      <alignment vertical="center"/>
      <protection locked="0"/>
    </xf>
    <xf numFmtId="0" fontId="3" fillId="0" borderId="4" xfId="7" applyBorder="1">
      <alignment vertical="center"/>
    </xf>
    <xf numFmtId="0" fontId="0" fillId="0" borderId="4" xfId="0" applyBorder="1">
      <alignment vertical="center"/>
    </xf>
    <xf numFmtId="0" fontId="0" fillId="0" borderId="7" xfId="0" applyBorder="1">
      <alignment vertical="center"/>
    </xf>
    <xf numFmtId="44" fontId="0" fillId="0" borderId="7" xfId="0" applyNumberFormat="1" applyBorder="1">
      <alignment vertical="center"/>
    </xf>
    <xf numFmtId="0" fontId="3" fillId="0" borderId="7" xfId="7" applyBorder="1">
      <alignment vertical="center"/>
    </xf>
    <xf numFmtId="9" fontId="0" fillId="0" borderId="7" xfId="0" applyNumberFormat="1" applyBorder="1">
      <alignment vertical="center"/>
    </xf>
    <xf numFmtId="164" fontId="0" fillId="0" borderId="7" xfId="2" applyFont="1" applyBorder="1" applyAlignment="1">
      <alignment vertical="center"/>
    </xf>
    <xf numFmtId="0" fontId="3" fillId="0" borderId="8" xfId="7" applyBorder="1">
      <alignment vertical="center"/>
    </xf>
    <xf numFmtId="9" fontId="0" fillId="0" borderId="8" xfId="0" applyNumberFormat="1" applyBorder="1">
      <alignment vertical="center"/>
    </xf>
    <xf numFmtId="164" fontId="0" fillId="0" borderId="8" xfId="2" applyFont="1" applyBorder="1" applyAlignment="1">
      <alignment vertical="center"/>
    </xf>
    <xf numFmtId="0" fontId="0" fillId="0" borderId="8" xfId="0" applyBorder="1">
      <alignment vertical="center"/>
    </xf>
    <xf numFmtId="44" fontId="3" fillId="0" borderId="4" xfId="7" applyNumberFormat="1" applyBorder="1" applyAlignment="1">
      <alignment horizontal="right" vertical="center"/>
    </xf>
    <xf numFmtId="0" fontId="3" fillId="0" borderId="4" xfId="7" applyBorder="1" applyAlignment="1">
      <alignment horizontal="right" vertical="center"/>
    </xf>
    <xf numFmtId="0" fontId="4" fillId="0" borderId="0" xfId="5" applyAlignment="1">
      <alignment vertical="center"/>
    </xf>
    <xf numFmtId="0" fontId="6" fillId="5" borderId="3" xfId="1" applyFill="1" applyBorder="1" applyAlignment="1">
      <alignment horizontal="center" vertical="center"/>
    </xf>
    <xf numFmtId="0" fontId="9" fillId="0" borderId="5" xfId="4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8" fillId="0" borderId="0" xfId="18" applyBorder="1"/>
  </cellXfs>
  <cellStyles count="21">
    <cellStyle name="20% - Accent1" xfId="20" builtinId="30" hidden="1"/>
    <cellStyle name="Berekening" xfId="13" builtinId="22" customBuiltin="1"/>
    <cellStyle name="Controlecel" xfId="15" builtinId="23" customBuiltin="1"/>
    <cellStyle name="Gekoppelde cel" xfId="14" builtinId="24" customBuiltin="1"/>
    <cellStyle name="Goed" xfId="8" builtinId="26" customBuiltin="1"/>
    <cellStyle name="Hyperlink" xfId="1" builtinId="8" customBuiltin="1"/>
    <cellStyle name="Invoer" xfId="11" builtinId="20" customBuiltin="1"/>
    <cellStyle name="Kop 1" xfId="4" builtinId="16" customBuiltin="1"/>
    <cellStyle name="Kop 2" xfId="5" builtinId="17" customBuiltin="1"/>
    <cellStyle name="Kop 3" xfId="6" builtinId="18" customBuiltin="1"/>
    <cellStyle name="Kop 4" xfId="7" builtinId="19" customBuiltin="1"/>
    <cellStyle name="Neutraal" xfId="10" builtinId="28" customBuiltin="1"/>
    <cellStyle name="Notitie" xfId="17" builtinId="10" customBuiltin="1"/>
    <cellStyle name="Ongeldig" xfId="9" builtinId="27" customBuiltin="1"/>
    <cellStyle name="Standaard" xfId="0" builtinId="0" customBuiltin="1"/>
    <cellStyle name="Titel" xfId="3" builtinId="15" customBuiltin="1"/>
    <cellStyle name="Totaal" xfId="19" builtinId="25" customBuiltin="1"/>
    <cellStyle name="Uitvoer" xfId="12" builtinId="21" customBuiltin="1"/>
    <cellStyle name="Valuta" xfId="2" builtinId="4"/>
    <cellStyle name="Verklarende tekst" xfId="18" builtinId="53" customBuiltin="1"/>
    <cellStyle name="Waarschuwingstekst" xfId="16" builtinId="11" customBuiltin="1"/>
  </cellStyles>
  <dxfs count="0"/>
  <tableStyles count="0" defaultTableStyle="TableStyleMedium2" defaultPivotStyle="PivotStyleLight16"/>
  <colors>
    <mruColors>
      <color rgb="FF27242C"/>
      <color rgb="FF817D86"/>
      <color rgb="FF00A2FF"/>
      <color rgb="FFF2F1F3"/>
      <color rgb="FF692F02"/>
      <color rgb="FFFFE5D1"/>
      <color rgb="FFFDDDE2"/>
      <color rgb="FF6F0616"/>
      <color rgb="FF08442A"/>
      <color rgb="FFDAF6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明朝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2F1F3"/>
        </a:solidFill>
        <a:ln>
          <a:noFill/>
        </a:ln>
      </a:spPr>
      <a:bodyPr rtlCol="0" anchor="ctr"/>
      <a:lstStyle/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BDEB1-44A1-49C6-BEAA-A2BFD114DEC9}">
  <sheetPr>
    <pageSetUpPr fitToPage="1"/>
  </sheetPr>
  <dimension ref="A1:P45"/>
  <sheetViews>
    <sheetView tabSelected="1" zoomScale="143" zoomScaleNormal="177" workbookViewId="0">
      <selection activeCell="I9" sqref="I9"/>
    </sheetView>
  </sheetViews>
  <sheetFormatPr defaultColWidth="8.77734375" defaultRowHeight="13.2"/>
  <cols>
    <col min="1" max="1" width="27.6640625" style="1" customWidth="1"/>
    <col min="2" max="2" width="10.44140625" style="1" customWidth="1"/>
    <col min="3" max="3" width="18.33203125" style="2" customWidth="1"/>
    <col min="4" max="4" width="18.109375" style="1" customWidth="1"/>
    <col min="5" max="5" width="20.44140625" style="1" customWidth="1"/>
    <col min="6" max="6" width="18.33203125" style="1" customWidth="1"/>
    <col min="7" max="7" width="18.44140625" style="1" customWidth="1"/>
    <col min="8" max="8" width="18.6640625" style="1" customWidth="1"/>
    <col min="9" max="16384" width="8.77734375" style="1"/>
  </cols>
  <sheetData>
    <row r="1" spans="1:16" ht="31.05" customHeight="1" thickBot="1">
      <c r="A1" s="23" t="s">
        <v>5</v>
      </c>
      <c r="B1" s="23"/>
      <c r="C1" s="23"/>
      <c r="D1" s="23"/>
      <c r="E1" s="23"/>
      <c r="F1" s="23"/>
      <c r="G1" s="23"/>
      <c r="H1" s="23"/>
    </row>
    <row r="2" spans="1:16" ht="16.05" customHeight="1" thickBot="1">
      <c r="A2" s="8" t="s">
        <v>0</v>
      </c>
      <c r="B2" s="9"/>
      <c r="C2" s="7">
        <v>250000</v>
      </c>
      <c r="D2" s="9"/>
      <c r="E2" s="9"/>
      <c r="F2" s="9"/>
      <c r="G2" s="9"/>
      <c r="H2" s="9"/>
    </row>
    <row r="3" spans="1:16" ht="16.05" customHeight="1">
      <c r="A3" s="10"/>
      <c r="B3" s="10"/>
      <c r="C3" s="11"/>
      <c r="D3" s="10"/>
      <c r="E3" s="10"/>
      <c r="F3" s="10"/>
      <c r="G3" s="10"/>
      <c r="H3" s="10"/>
    </row>
    <row r="4" spans="1:16" ht="16.05" customHeight="1">
      <c r="A4" s="12" t="s">
        <v>1</v>
      </c>
      <c r="B4" s="13">
        <v>0.25</v>
      </c>
      <c r="C4" s="14">
        <f>C2*B4</f>
        <v>62500</v>
      </c>
      <c r="D4" s="10"/>
      <c r="E4" s="10"/>
      <c r="F4" s="10"/>
      <c r="G4" s="10"/>
      <c r="H4" s="10"/>
    </row>
    <row r="5" spans="1:16" ht="16.05" customHeight="1">
      <c r="A5" s="12" t="s">
        <v>2</v>
      </c>
      <c r="B5" s="13">
        <v>0.5</v>
      </c>
      <c r="C5" s="14">
        <f>C2*B5</f>
        <v>125000</v>
      </c>
      <c r="D5" s="10"/>
      <c r="E5" s="10"/>
      <c r="F5" s="10"/>
      <c r="G5" s="10"/>
      <c r="H5" s="10"/>
    </row>
    <row r="6" spans="1:16" ht="16.05" customHeight="1" thickBot="1">
      <c r="A6" s="15" t="s">
        <v>3</v>
      </c>
      <c r="B6" s="16">
        <v>0.25</v>
      </c>
      <c r="C6" s="17">
        <f>C2*B6</f>
        <v>62500</v>
      </c>
      <c r="D6" s="18"/>
      <c r="E6" s="18"/>
      <c r="F6" s="18"/>
      <c r="G6" s="18"/>
      <c r="H6" s="18"/>
    </row>
    <row r="7" spans="1:16" ht="16.05" customHeight="1" thickBot="1">
      <c r="A7" s="3" t="s">
        <v>4</v>
      </c>
      <c r="B7" s="4"/>
      <c r="C7" s="5">
        <f>SUM(C4:C6)</f>
        <v>250000</v>
      </c>
      <c r="D7" s="3"/>
      <c r="E7" s="3"/>
      <c r="F7" s="3"/>
      <c r="G7" s="3"/>
      <c r="H7" s="3"/>
      <c r="L7"/>
    </row>
    <row r="8" spans="1:16" ht="16.05" customHeight="1" thickBot="1">
      <c r="A8" s="24"/>
      <c r="B8" s="24"/>
      <c r="C8" s="24"/>
      <c r="D8" s="24"/>
      <c r="E8" s="24"/>
      <c r="F8" s="24"/>
      <c r="G8" s="24"/>
      <c r="H8" s="24"/>
      <c r="P8"/>
    </row>
    <row r="9" spans="1:16" ht="16.05" customHeight="1" thickBot="1">
      <c r="A9" s="3" t="s">
        <v>6</v>
      </c>
      <c r="B9" s="6">
        <v>0.02</v>
      </c>
      <c r="C9" s="22"/>
      <c r="D9" s="22"/>
      <c r="E9" s="22"/>
      <c r="F9" s="22"/>
      <c r="G9" s="22"/>
      <c r="H9" s="22"/>
    </row>
    <row r="10" spans="1:16" ht="16.05" customHeight="1">
      <c r="A10" s="25"/>
      <c r="B10" s="25"/>
      <c r="C10" s="25"/>
      <c r="D10" s="25"/>
      <c r="E10" s="25"/>
      <c r="F10" s="25"/>
      <c r="G10" s="25"/>
      <c r="H10" s="25"/>
    </row>
    <row r="11" spans="1:16" ht="16.05" customHeight="1">
      <c r="A11" s="9"/>
      <c r="B11" s="9"/>
      <c r="C11" s="19" t="s">
        <v>6</v>
      </c>
      <c r="D11" s="20" t="s">
        <v>7</v>
      </c>
      <c r="E11" s="20" t="s">
        <v>8</v>
      </c>
      <c r="F11" s="20" t="s">
        <v>9</v>
      </c>
      <c r="G11" s="20" t="s">
        <v>10</v>
      </c>
      <c r="H11" s="20" t="s">
        <v>11</v>
      </c>
    </row>
    <row r="12" spans="1:16" ht="16.05" customHeight="1">
      <c r="A12" s="12" t="s">
        <v>2</v>
      </c>
      <c r="B12" s="11"/>
      <c r="C12" s="14">
        <f>C5*B9</f>
        <v>2500</v>
      </c>
      <c r="D12" s="14"/>
      <c r="E12" s="14"/>
      <c r="F12" s="14">
        <f>C12-D12</f>
        <v>2500</v>
      </c>
      <c r="G12" s="14">
        <f>F12/12</f>
        <v>208.33333333333334</v>
      </c>
      <c r="H12" s="14"/>
      <c r="M12"/>
    </row>
    <row r="13" spans="1:16" ht="16.05" customHeight="1">
      <c r="A13" s="12" t="s">
        <v>3</v>
      </c>
      <c r="B13" s="10">
        <v>1</v>
      </c>
      <c r="C13" s="14">
        <f>C6*B9</f>
        <v>1250</v>
      </c>
      <c r="D13" s="14">
        <f>C6/30</f>
        <v>2083.3333333333335</v>
      </c>
      <c r="E13" s="14">
        <f>C6-D13</f>
        <v>60416.666666666664</v>
      </c>
      <c r="F13" s="14">
        <f>C13+D13</f>
        <v>3333.3333333333335</v>
      </c>
      <c r="G13" s="14">
        <f>F13/12</f>
        <v>277.77777777777777</v>
      </c>
      <c r="H13" s="14">
        <f>G13+G12</f>
        <v>486.11111111111109</v>
      </c>
    </row>
    <row r="14" spans="1:16" ht="16.05" customHeight="1">
      <c r="A14" s="10"/>
      <c r="B14" s="10">
        <v>2</v>
      </c>
      <c r="C14" s="14">
        <f>E13*B9</f>
        <v>1208.3333333333333</v>
      </c>
      <c r="D14" s="14">
        <f>C6/30</f>
        <v>2083.3333333333335</v>
      </c>
      <c r="E14" s="14">
        <f>E13-D14</f>
        <v>58333.333333333328</v>
      </c>
      <c r="F14" s="14">
        <f t="shared" ref="F14:F42" si="0">C14+D14</f>
        <v>3291.666666666667</v>
      </c>
      <c r="G14" s="14">
        <f t="shared" ref="G14:G42" si="1">F14/12</f>
        <v>274.3055555555556</v>
      </c>
      <c r="H14" s="14">
        <f>G14+G12</f>
        <v>482.63888888888891</v>
      </c>
      <c r="M14" s="21"/>
    </row>
    <row r="15" spans="1:16" ht="16.05" customHeight="1">
      <c r="A15" s="10"/>
      <c r="B15" s="10">
        <v>3</v>
      </c>
      <c r="C15" s="14">
        <f>E14*B9</f>
        <v>1166.6666666666665</v>
      </c>
      <c r="D15" s="14">
        <f>C6/30</f>
        <v>2083.3333333333335</v>
      </c>
      <c r="E15" s="14">
        <f t="shared" ref="E15:E42" si="2">E14-D15</f>
        <v>56249.999999999993</v>
      </c>
      <c r="F15" s="14">
        <f t="shared" si="0"/>
        <v>3250</v>
      </c>
      <c r="G15" s="14">
        <f t="shared" si="1"/>
        <v>270.83333333333331</v>
      </c>
      <c r="H15" s="14">
        <f>G15+G12</f>
        <v>479.16666666666663</v>
      </c>
    </row>
    <row r="16" spans="1:16" ht="16.05" customHeight="1">
      <c r="A16" s="10"/>
      <c r="B16" s="10">
        <v>4</v>
      </c>
      <c r="C16" s="14">
        <f>E15*B9</f>
        <v>1124.9999999999998</v>
      </c>
      <c r="D16" s="14">
        <f>C6/30</f>
        <v>2083.3333333333335</v>
      </c>
      <c r="E16" s="14">
        <f t="shared" si="2"/>
        <v>54166.666666666657</v>
      </c>
      <c r="F16" s="14">
        <f t="shared" si="0"/>
        <v>3208.333333333333</v>
      </c>
      <c r="G16" s="14">
        <f t="shared" si="1"/>
        <v>267.36111111111109</v>
      </c>
      <c r="H16" s="14">
        <f>G16+G12</f>
        <v>475.69444444444446</v>
      </c>
    </row>
    <row r="17" spans="1:8" ht="16.05" customHeight="1">
      <c r="A17" s="10"/>
      <c r="B17" s="10">
        <v>5</v>
      </c>
      <c r="C17" s="14">
        <f>E16*B9</f>
        <v>1083.3333333333333</v>
      </c>
      <c r="D17" s="14">
        <f>C6/30</f>
        <v>2083.3333333333335</v>
      </c>
      <c r="E17" s="14">
        <f t="shared" si="2"/>
        <v>52083.333333333321</v>
      </c>
      <c r="F17" s="14">
        <f t="shared" si="0"/>
        <v>3166.666666666667</v>
      </c>
      <c r="G17" s="14">
        <f t="shared" si="1"/>
        <v>263.88888888888891</v>
      </c>
      <c r="H17" s="14">
        <f>G17+G12</f>
        <v>472.22222222222229</v>
      </c>
    </row>
    <row r="18" spans="1:8" ht="16.05" customHeight="1">
      <c r="A18" s="10"/>
      <c r="B18" s="10">
        <v>6</v>
      </c>
      <c r="C18" s="14">
        <f>E17*B9</f>
        <v>1041.6666666666665</v>
      </c>
      <c r="D18" s="14">
        <f>C6/30</f>
        <v>2083.3333333333335</v>
      </c>
      <c r="E18" s="14">
        <f t="shared" si="2"/>
        <v>49999.999999999985</v>
      </c>
      <c r="F18" s="14">
        <f t="shared" si="0"/>
        <v>3125</v>
      </c>
      <c r="G18" s="14">
        <f t="shared" si="1"/>
        <v>260.41666666666669</v>
      </c>
      <c r="H18" s="14">
        <f>G18+G12</f>
        <v>468.75</v>
      </c>
    </row>
    <row r="19" spans="1:8" ht="16.05" customHeight="1">
      <c r="A19" s="10"/>
      <c r="B19" s="10">
        <v>7</v>
      </c>
      <c r="C19" s="14">
        <f>E18*B9</f>
        <v>999.99999999999977</v>
      </c>
      <c r="D19" s="14">
        <f>C6/30</f>
        <v>2083.3333333333335</v>
      </c>
      <c r="E19" s="14">
        <f t="shared" si="2"/>
        <v>47916.66666666665</v>
      </c>
      <c r="F19" s="14">
        <f t="shared" si="0"/>
        <v>3083.333333333333</v>
      </c>
      <c r="G19" s="14">
        <f t="shared" si="1"/>
        <v>256.9444444444444</v>
      </c>
      <c r="H19" s="14">
        <f>G19+G12</f>
        <v>465.27777777777771</v>
      </c>
    </row>
    <row r="20" spans="1:8" ht="16.05" customHeight="1">
      <c r="A20" s="10"/>
      <c r="B20" s="10">
        <v>8</v>
      </c>
      <c r="C20" s="14">
        <f>E19*B9</f>
        <v>958.33333333333303</v>
      </c>
      <c r="D20" s="14">
        <f>C6/30</f>
        <v>2083.3333333333335</v>
      </c>
      <c r="E20" s="14">
        <f t="shared" si="2"/>
        <v>45833.333333333314</v>
      </c>
      <c r="F20" s="14">
        <f t="shared" si="0"/>
        <v>3041.6666666666665</v>
      </c>
      <c r="G20" s="14">
        <f t="shared" si="1"/>
        <v>253.4722222222222</v>
      </c>
      <c r="H20" s="14">
        <f>G20+G12</f>
        <v>461.80555555555554</v>
      </c>
    </row>
    <row r="21" spans="1:8" ht="16.05" customHeight="1">
      <c r="A21" s="10"/>
      <c r="B21" s="10">
        <v>9</v>
      </c>
      <c r="C21" s="14">
        <f>E20*B9</f>
        <v>916.66666666666629</v>
      </c>
      <c r="D21" s="14">
        <f>C6/30</f>
        <v>2083.3333333333335</v>
      </c>
      <c r="E21" s="14">
        <f t="shared" si="2"/>
        <v>43749.999999999978</v>
      </c>
      <c r="F21" s="14">
        <f t="shared" si="0"/>
        <v>3000</v>
      </c>
      <c r="G21" s="14">
        <f t="shared" si="1"/>
        <v>250</v>
      </c>
      <c r="H21" s="14">
        <f>G21+G12</f>
        <v>458.33333333333337</v>
      </c>
    </row>
    <row r="22" spans="1:8" ht="16.05" customHeight="1">
      <c r="A22" s="10"/>
      <c r="B22" s="10">
        <v>10</v>
      </c>
      <c r="C22" s="14">
        <f>E21*B9</f>
        <v>874.99999999999955</v>
      </c>
      <c r="D22" s="14">
        <f>C6/30</f>
        <v>2083.3333333333335</v>
      </c>
      <c r="E22" s="14">
        <f t="shared" si="2"/>
        <v>41666.666666666642</v>
      </c>
      <c r="F22" s="14">
        <f t="shared" si="0"/>
        <v>2958.333333333333</v>
      </c>
      <c r="G22" s="14">
        <f t="shared" si="1"/>
        <v>246.52777777777774</v>
      </c>
      <c r="H22" s="14">
        <f>G22+G12</f>
        <v>454.86111111111109</v>
      </c>
    </row>
    <row r="23" spans="1:8" ht="16.05" customHeight="1">
      <c r="A23" s="10"/>
      <c r="B23" s="10">
        <v>11</v>
      </c>
      <c r="C23" s="14">
        <f>E22*B9</f>
        <v>833.33333333333292</v>
      </c>
      <c r="D23" s="14">
        <f>C6/30</f>
        <v>2083.3333333333335</v>
      </c>
      <c r="E23" s="14">
        <f t="shared" si="2"/>
        <v>39583.333333333307</v>
      </c>
      <c r="F23" s="14">
        <f t="shared" si="0"/>
        <v>2916.6666666666665</v>
      </c>
      <c r="G23" s="14">
        <f t="shared" si="1"/>
        <v>243.05555555555554</v>
      </c>
      <c r="H23" s="14">
        <f>G23+G12</f>
        <v>451.38888888888891</v>
      </c>
    </row>
    <row r="24" spans="1:8" ht="16.05" customHeight="1">
      <c r="A24" s="10"/>
      <c r="B24" s="10">
        <v>12</v>
      </c>
      <c r="C24" s="14">
        <f>E23*B9</f>
        <v>791.66666666666617</v>
      </c>
      <c r="D24" s="14">
        <f>C6/30</f>
        <v>2083.3333333333335</v>
      </c>
      <c r="E24" s="14">
        <f t="shared" si="2"/>
        <v>37499.999999999971</v>
      </c>
      <c r="F24" s="14">
        <f t="shared" si="0"/>
        <v>2874.9999999999995</v>
      </c>
      <c r="G24" s="14">
        <f t="shared" si="1"/>
        <v>239.58333333333329</v>
      </c>
      <c r="H24" s="14">
        <f>G24+G12</f>
        <v>447.91666666666663</v>
      </c>
    </row>
    <row r="25" spans="1:8" ht="16.05" customHeight="1">
      <c r="A25" s="10"/>
      <c r="B25" s="10">
        <v>13</v>
      </c>
      <c r="C25" s="14">
        <f>E24*B9</f>
        <v>749.99999999999943</v>
      </c>
      <c r="D25" s="14">
        <f>C6/30</f>
        <v>2083.3333333333335</v>
      </c>
      <c r="E25" s="14">
        <f t="shared" si="2"/>
        <v>35416.666666666635</v>
      </c>
      <c r="F25" s="14">
        <f t="shared" si="0"/>
        <v>2833.333333333333</v>
      </c>
      <c r="G25" s="14">
        <f t="shared" si="1"/>
        <v>236.11111111111109</v>
      </c>
      <c r="H25" s="14">
        <f>G25+G12</f>
        <v>444.44444444444446</v>
      </c>
    </row>
    <row r="26" spans="1:8" ht="16.05" customHeight="1">
      <c r="A26" s="10"/>
      <c r="B26" s="10">
        <v>14</v>
      </c>
      <c r="C26" s="14">
        <f>E25*B9</f>
        <v>708.33333333333269</v>
      </c>
      <c r="D26" s="14">
        <f>C6/30</f>
        <v>2083.3333333333335</v>
      </c>
      <c r="E26" s="14">
        <f t="shared" si="2"/>
        <v>33333.333333333299</v>
      </c>
      <c r="F26" s="14">
        <f t="shared" si="0"/>
        <v>2791.6666666666661</v>
      </c>
      <c r="G26" s="14">
        <f t="shared" si="1"/>
        <v>232.63888888888883</v>
      </c>
      <c r="H26" s="14">
        <f>G26+G12</f>
        <v>440.97222222222217</v>
      </c>
    </row>
    <row r="27" spans="1:8" ht="16.05" customHeight="1">
      <c r="A27" s="10"/>
      <c r="B27" s="10">
        <v>15</v>
      </c>
      <c r="C27" s="14">
        <f>E26*B9</f>
        <v>666.66666666666595</v>
      </c>
      <c r="D27" s="14">
        <f>C6/30</f>
        <v>2083.3333333333335</v>
      </c>
      <c r="E27" s="14">
        <f t="shared" si="2"/>
        <v>31249.999999999967</v>
      </c>
      <c r="F27" s="14">
        <f t="shared" si="0"/>
        <v>2749.9999999999995</v>
      </c>
      <c r="G27" s="14">
        <f t="shared" si="1"/>
        <v>229.16666666666663</v>
      </c>
      <c r="H27" s="14">
        <f>G27+G12</f>
        <v>437.5</v>
      </c>
    </row>
    <row r="28" spans="1:8" ht="16.05" customHeight="1">
      <c r="A28" s="10"/>
      <c r="B28" s="10">
        <v>16</v>
      </c>
      <c r="C28" s="14">
        <f>E27*B9</f>
        <v>624.99999999999932</v>
      </c>
      <c r="D28" s="14">
        <f>C6/30</f>
        <v>2083.3333333333335</v>
      </c>
      <c r="E28" s="14">
        <f t="shared" si="2"/>
        <v>29166.666666666635</v>
      </c>
      <c r="F28" s="14">
        <f t="shared" si="0"/>
        <v>2708.333333333333</v>
      </c>
      <c r="G28" s="14">
        <f t="shared" si="1"/>
        <v>225.69444444444443</v>
      </c>
      <c r="H28" s="14">
        <f>G28+G12</f>
        <v>434.02777777777777</v>
      </c>
    </row>
    <row r="29" spans="1:8" ht="16.05" customHeight="1">
      <c r="A29" s="10"/>
      <c r="B29" s="10">
        <v>17</v>
      </c>
      <c r="C29" s="14">
        <f>E28*B9</f>
        <v>583.33333333333269</v>
      </c>
      <c r="D29" s="14">
        <f>C6/30</f>
        <v>2083.3333333333335</v>
      </c>
      <c r="E29" s="14">
        <f t="shared" si="2"/>
        <v>27083.333333333303</v>
      </c>
      <c r="F29" s="14">
        <f t="shared" si="0"/>
        <v>2666.6666666666661</v>
      </c>
      <c r="G29" s="14">
        <f t="shared" si="1"/>
        <v>222.22222222222217</v>
      </c>
      <c r="H29" s="14">
        <f>G29+G12</f>
        <v>430.55555555555554</v>
      </c>
    </row>
    <row r="30" spans="1:8" ht="16.05" customHeight="1">
      <c r="A30" s="10"/>
      <c r="B30" s="10">
        <v>18</v>
      </c>
      <c r="C30" s="14">
        <f>E29*B9</f>
        <v>541.66666666666606</v>
      </c>
      <c r="D30" s="14">
        <f>C6/30</f>
        <v>2083.3333333333335</v>
      </c>
      <c r="E30" s="14">
        <f t="shared" si="2"/>
        <v>24999.999999999971</v>
      </c>
      <c r="F30" s="14">
        <f t="shared" si="0"/>
        <v>2624.9999999999995</v>
      </c>
      <c r="G30" s="14">
        <f t="shared" si="1"/>
        <v>218.74999999999997</v>
      </c>
      <c r="H30" s="14">
        <f>G30+G12</f>
        <v>427.08333333333331</v>
      </c>
    </row>
    <row r="31" spans="1:8" ht="16.05" customHeight="1">
      <c r="A31" s="10"/>
      <c r="B31" s="10">
        <v>19</v>
      </c>
      <c r="C31" s="14">
        <f>E30*B9</f>
        <v>499.99999999999943</v>
      </c>
      <c r="D31" s="14">
        <f>C6/30</f>
        <v>2083.3333333333335</v>
      </c>
      <c r="E31" s="14">
        <f t="shared" si="2"/>
        <v>22916.666666666639</v>
      </c>
      <c r="F31" s="14">
        <f t="shared" si="0"/>
        <v>2583.333333333333</v>
      </c>
      <c r="G31" s="14">
        <f t="shared" si="1"/>
        <v>215.27777777777774</v>
      </c>
      <c r="H31" s="14">
        <f>G31+G12</f>
        <v>423.61111111111109</v>
      </c>
    </row>
    <row r="32" spans="1:8" ht="16.05" customHeight="1">
      <c r="A32" s="10"/>
      <c r="B32" s="10">
        <v>20</v>
      </c>
      <c r="C32" s="14">
        <f>E31*B9</f>
        <v>458.3333333333328</v>
      </c>
      <c r="D32" s="14">
        <f>C6/30</f>
        <v>2083.3333333333335</v>
      </c>
      <c r="E32" s="14">
        <f t="shared" si="2"/>
        <v>20833.333333333307</v>
      </c>
      <c r="F32" s="14">
        <f t="shared" si="0"/>
        <v>2541.6666666666661</v>
      </c>
      <c r="G32" s="14">
        <f t="shared" si="1"/>
        <v>211.80555555555551</v>
      </c>
      <c r="H32" s="14">
        <f>G32+G12</f>
        <v>420.13888888888886</v>
      </c>
    </row>
    <row r="33" spans="1:8" ht="16.05" customHeight="1">
      <c r="A33" s="10"/>
      <c r="B33" s="10">
        <v>21</v>
      </c>
      <c r="C33" s="14">
        <f>E32*B9</f>
        <v>416.66666666666612</v>
      </c>
      <c r="D33" s="14">
        <f>C6/30</f>
        <v>2083.3333333333335</v>
      </c>
      <c r="E33" s="14">
        <f t="shared" si="2"/>
        <v>18749.999999999975</v>
      </c>
      <c r="F33" s="14">
        <f t="shared" si="0"/>
        <v>2499.9999999999995</v>
      </c>
      <c r="G33" s="14">
        <f t="shared" si="1"/>
        <v>208.33333333333329</v>
      </c>
      <c r="H33" s="14">
        <f>G33+G12</f>
        <v>416.66666666666663</v>
      </c>
    </row>
    <row r="34" spans="1:8" ht="16.05" customHeight="1">
      <c r="A34" s="10"/>
      <c r="B34" s="10">
        <v>22</v>
      </c>
      <c r="C34" s="14">
        <f>E33*B9</f>
        <v>374.99999999999949</v>
      </c>
      <c r="D34" s="14">
        <f>C6/30</f>
        <v>2083.3333333333335</v>
      </c>
      <c r="E34" s="14">
        <f t="shared" si="2"/>
        <v>16666.666666666642</v>
      </c>
      <c r="F34" s="14">
        <f t="shared" si="0"/>
        <v>2458.333333333333</v>
      </c>
      <c r="G34" s="14">
        <f t="shared" si="1"/>
        <v>204.86111111111109</v>
      </c>
      <c r="H34" s="14">
        <f>G34+G12</f>
        <v>413.19444444444446</v>
      </c>
    </row>
    <row r="35" spans="1:8" ht="16.05" customHeight="1">
      <c r="A35" s="10"/>
      <c r="B35" s="10">
        <v>23</v>
      </c>
      <c r="C35" s="14">
        <f>E34*B9</f>
        <v>333.33333333333286</v>
      </c>
      <c r="D35" s="14">
        <f>C6/30</f>
        <v>2083.3333333333335</v>
      </c>
      <c r="E35" s="14">
        <f t="shared" si="2"/>
        <v>14583.333333333308</v>
      </c>
      <c r="F35" s="14">
        <f t="shared" si="0"/>
        <v>2416.6666666666665</v>
      </c>
      <c r="G35" s="14">
        <f t="shared" si="1"/>
        <v>201.38888888888889</v>
      </c>
      <c r="H35" s="14">
        <f>G35+G12</f>
        <v>409.72222222222223</v>
      </c>
    </row>
    <row r="36" spans="1:8" ht="16.05" customHeight="1">
      <c r="A36" s="10"/>
      <c r="B36" s="10">
        <v>24</v>
      </c>
      <c r="C36" s="14">
        <f>E35*B9</f>
        <v>291.66666666666617</v>
      </c>
      <c r="D36" s="14">
        <f>C6/30</f>
        <v>2083.3333333333335</v>
      </c>
      <c r="E36" s="14">
        <f t="shared" si="2"/>
        <v>12499.999999999975</v>
      </c>
      <c r="F36" s="14">
        <f t="shared" si="0"/>
        <v>2374.9999999999995</v>
      </c>
      <c r="G36" s="14">
        <f t="shared" si="1"/>
        <v>197.91666666666663</v>
      </c>
      <c r="H36" s="14">
        <f>G36+G12</f>
        <v>406.25</v>
      </c>
    </row>
    <row r="37" spans="1:8" ht="16.05" customHeight="1">
      <c r="A37" s="10"/>
      <c r="B37" s="10">
        <v>25</v>
      </c>
      <c r="C37" s="14">
        <f>E36*B9</f>
        <v>249.99999999999949</v>
      </c>
      <c r="D37" s="14">
        <f>C6/30</f>
        <v>2083.3333333333335</v>
      </c>
      <c r="E37" s="14">
        <f t="shared" si="2"/>
        <v>10416.666666666641</v>
      </c>
      <c r="F37" s="14">
        <f t="shared" si="0"/>
        <v>2333.333333333333</v>
      </c>
      <c r="G37" s="14">
        <f t="shared" si="1"/>
        <v>194.44444444444443</v>
      </c>
      <c r="H37" s="14">
        <f>G37+G12</f>
        <v>402.77777777777777</v>
      </c>
    </row>
    <row r="38" spans="1:8" ht="16.05" customHeight="1">
      <c r="A38" s="10"/>
      <c r="B38" s="10">
        <v>26</v>
      </c>
      <c r="C38" s="14">
        <f>E37*B9</f>
        <v>208.3333333333328</v>
      </c>
      <c r="D38" s="14">
        <f>C6/30</f>
        <v>2083.3333333333335</v>
      </c>
      <c r="E38" s="14">
        <f t="shared" si="2"/>
        <v>8333.3333333333067</v>
      </c>
      <c r="F38" s="14">
        <f t="shared" si="0"/>
        <v>2291.6666666666661</v>
      </c>
      <c r="G38" s="14">
        <f t="shared" si="1"/>
        <v>190.97222222222217</v>
      </c>
      <c r="H38" s="14">
        <f>G38+G12</f>
        <v>399.30555555555554</v>
      </c>
    </row>
    <row r="39" spans="1:8" ht="16.05" customHeight="1">
      <c r="A39" s="10"/>
      <c r="B39" s="10">
        <v>27</v>
      </c>
      <c r="C39" s="14">
        <f>E38*B9</f>
        <v>166.66666666666615</v>
      </c>
      <c r="D39" s="14">
        <f>C6/30</f>
        <v>2083.3333333333335</v>
      </c>
      <c r="E39" s="14">
        <f t="shared" si="2"/>
        <v>6249.9999999999727</v>
      </c>
      <c r="F39" s="14">
        <f t="shared" si="0"/>
        <v>2249.9999999999995</v>
      </c>
      <c r="G39" s="14">
        <f t="shared" si="1"/>
        <v>187.49999999999997</v>
      </c>
      <c r="H39" s="14">
        <f>G39+G12</f>
        <v>395.83333333333331</v>
      </c>
    </row>
    <row r="40" spans="1:8" ht="16.05" customHeight="1">
      <c r="A40" s="10"/>
      <c r="B40" s="10">
        <v>28</v>
      </c>
      <c r="C40" s="14">
        <f>E39*B9</f>
        <v>124.99999999999946</v>
      </c>
      <c r="D40" s="14">
        <f>C6/30</f>
        <v>2083.3333333333335</v>
      </c>
      <c r="E40" s="14">
        <f t="shared" si="2"/>
        <v>4166.6666666666388</v>
      </c>
      <c r="F40" s="14">
        <f t="shared" si="0"/>
        <v>2208.333333333333</v>
      </c>
      <c r="G40" s="14">
        <f t="shared" si="1"/>
        <v>184.02777777777774</v>
      </c>
      <c r="H40" s="14">
        <f>G40+G12</f>
        <v>392.36111111111109</v>
      </c>
    </row>
    <row r="41" spans="1:8" ht="16.05" customHeight="1">
      <c r="A41" s="10"/>
      <c r="B41" s="10">
        <v>29</v>
      </c>
      <c r="C41" s="14">
        <f>E40*B9</f>
        <v>83.333333333332774</v>
      </c>
      <c r="D41" s="14">
        <f>C6/30</f>
        <v>2083.3333333333335</v>
      </c>
      <c r="E41" s="14">
        <f t="shared" si="2"/>
        <v>2083.3333333333053</v>
      </c>
      <c r="F41" s="14">
        <f t="shared" si="0"/>
        <v>2166.6666666666661</v>
      </c>
      <c r="G41" s="14">
        <f t="shared" si="1"/>
        <v>180.55555555555551</v>
      </c>
      <c r="H41" s="14">
        <f>G41+G12</f>
        <v>388.88888888888886</v>
      </c>
    </row>
    <row r="42" spans="1:8" ht="16.05" customHeight="1" thickBot="1">
      <c r="A42" s="18"/>
      <c r="B42" s="18">
        <v>30</v>
      </c>
      <c r="C42" s="17">
        <f>E41*B9</f>
        <v>41.66666666666611</v>
      </c>
      <c r="D42" s="17">
        <f>C6/30</f>
        <v>2083.3333333333335</v>
      </c>
      <c r="E42" s="17">
        <f t="shared" si="2"/>
        <v>-2.8194335754960775E-11</v>
      </c>
      <c r="F42" s="17">
        <f t="shared" si="0"/>
        <v>2124.9999999999995</v>
      </c>
      <c r="G42" s="17">
        <f t="shared" si="1"/>
        <v>177.08333333333329</v>
      </c>
      <c r="H42" s="17">
        <f>G42+G12</f>
        <v>385.41666666666663</v>
      </c>
    </row>
    <row r="43" spans="1:8" ht="16.05" customHeight="1" thickBot="1">
      <c r="A43" s="3" t="s">
        <v>4</v>
      </c>
      <c r="B43" s="3"/>
      <c r="C43" s="5"/>
      <c r="D43" s="5">
        <f>SUM(D13:D42)</f>
        <v>62500.000000000029</v>
      </c>
      <c r="E43" s="5"/>
      <c r="F43" s="5"/>
      <c r="G43" s="5"/>
      <c r="H43" s="5">
        <f>SUM(H13:H42)*12</f>
        <v>156875</v>
      </c>
    </row>
    <row r="45" spans="1:8">
      <c r="A45" s="26" t="s">
        <v>12</v>
      </c>
      <c r="B45" s="26"/>
      <c r="C45" s="26"/>
      <c r="D45" s="26"/>
      <c r="E45" s="26"/>
      <c r="F45" s="26"/>
      <c r="G45" s="26"/>
      <c r="H45" s="26"/>
    </row>
  </sheetData>
  <sheetProtection selectLockedCells="1"/>
  <mergeCells count="5">
    <mergeCell ref="C9:H9"/>
    <mergeCell ref="A1:H1"/>
    <mergeCell ref="A8:H8"/>
    <mergeCell ref="A10:H10"/>
    <mergeCell ref="A45:H45"/>
  </mergeCells>
  <pageMargins left="0.7" right="0.7" top="0.75" bottom="0.75" header="0.3" footer="0.3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van Wijk</dc:creator>
  <cp:lastModifiedBy>Lisa Scholtes</cp:lastModifiedBy>
  <dcterms:created xsi:type="dcterms:W3CDTF">2021-03-10T07:28:03Z</dcterms:created>
  <dcterms:modified xsi:type="dcterms:W3CDTF">2023-05-11T06:44:15Z</dcterms:modified>
</cp:coreProperties>
</file>